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H13" i="1" l="1"/>
  <c r="D162" i="1" l="1"/>
  <c r="E162" i="1"/>
  <c r="F162" i="1"/>
  <c r="G162" i="1"/>
  <c r="H162" i="1"/>
  <c r="I162" i="1"/>
  <c r="J162" i="1"/>
  <c r="K162" i="1"/>
  <c r="E176" i="1" l="1"/>
  <c r="F176" i="1"/>
  <c r="G176" i="1"/>
  <c r="H176" i="1"/>
  <c r="I176" i="1"/>
  <c r="J176" i="1"/>
  <c r="K176" i="1"/>
  <c r="F180" i="1"/>
  <c r="E143" i="1"/>
  <c r="F143" i="1"/>
  <c r="G143" i="1"/>
  <c r="H143" i="1"/>
  <c r="I143" i="1"/>
  <c r="J143" i="1"/>
  <c r="K143" i="1"/>
  <c r="E103" i="1"/>
  <c r="F103" i="1"/>
  <c r="G103" i="1"/>
  <c r="H103" i="1"/>
  <c r="I103" i="1"/>
  <c r="J103" i="1"/>
  <c r="K103" i="1"/>
  <c r="L103" i="1"/>
  <c r="E104" i="1"/>
  <c r="E161" i="1" s="1"/>
  <c r="F104" i="1"/>
  <c r="F161" i="1" s="1"/>
  <c r="G104" i="1"/>
  <c r="G161" i="1" s="1"/>
  <c r="H104" i="1"/>
  <c r="H161" i="1" s="1"/>
  <c r="I104" i="1"/>
  <c r="I161" i="1" s="1"/>
  <c r="J104" i="1"/>
  <c r="J161" i="1" s="1"/>
  <c r="K104" i="1"/>
  <c r="K161" i="1" s="1"/>
  <c r="L104" i="1"/>
  <c r="L161" i="1" s="1"/>
  <c r="E105" i="1"/>
  <c r="F105" i="1"/>
  <c r="G105" i="1"/>
  <c r="H105" i="1"/>
  <c r="I105" i="1"/>
  <c r="J105" i="1"/>
  <c r="K105" i="1"/>
  <c r="L105" i="1"/>
  <c r="F102" i="1"/>
  <c r="G102" i="1"/>
  <c r="H102" i="1"/>
  <c r="I102" i="1"/>
  <c r="J102" i="1"/>
  <c r="K102" i="1"/>
  <c r="L102" i="1"/>
  <c r="E85" i="1"/>
  <c r="E179" i="1" s="1"/>
  <c r="E65" i="1"/>
  <c r="E84" i="1" s="1"/>
  <c r="F65" i="1"/>
  <c r="F84" i="1" s="1"/>
  <c r="G65" i="1"/>
  <c r="G84" i="1" s="1"/>
  <c r="H65" i="1"/>
  <c r="H84" i="1" s="1"/>
  <c r="I65" i="1"/>
  <c r="I84" i="1" s="1"/>
  <c r="J65" i="1"/>
  <c r="J84" i="1" s="1"/>
  <c r="K65" i="1"/>
  <c r="K84" i="1" s="1"/>
  <c r="L65" i="1"/>
  <c r="L84" i="1" s="1"/>
  <c r="E66" i="1"/>
  <c r="F66" i="1"/>
  <c r="F85" i="1" s="1"/>
  <c r="H66" i="1"/>
  <c r="H85" i="1" s="1"/>
  <c r="I66" i="1"/>
  <c r="I85" i="1" s="1"/>
  <c r="I179" i="1" s="1"/>
  <c r="J66" i="1"/>
  <c r="J85" i="1" s="1"/>
  <c r="E47" i="1"/>
  <c r="F47" i="1"/>
  <c r="G66" i="1"/>
  <c r="G85" i="1" s="1"/>
  <c r="K47" i="1"/>
  <c r="K66" i="1" s="1"/>
  <c r="K85" i="1" s="1"/>
  <c r="L47" i="1"/>
  <c r="L66" i="1" s="1"/>
  <c r="L85" i="1" s="1"/>
  <c r="F32" i="1"/>
  <c r="H123" i="1" l="1"/>
  <c r="H142" i="1" s="1"/>
  <c r="H179" i="1"/>
  <c r="J179" i="1"/>
  <c r="J123" i="1"/>
  <c r="J142" i="1" s="1"/>
  <c r="I178" i="1"/>
  <c r="I122" i="1"/>
  <c r="I141" i="1" s="1"/>
  <c r="E178" i="1"/>
  <c r="E122" i="1"/>
  <c r="E141" i="1" s="1"/>
  <c r="K179" i="1"/>
  <c r="K123" i="1"/>
  <c r="K142" i="1" s="1"/>
  <c r="G179" i="1"/>
  <c r="G123" i="1"/>
  <c r="G142" i="1" s="1"/>
  <c r="L122" i="1"/>
  <c r="L141" i="1" s="1"/>
  <c r="L146" i="1" s="1"/>
  <c r="L157" i="1" s="1"/>
  <c r="L178" i="1"/>
  <c r="L183" i="1" s="1"/>
  <c r="L194" i="1" s="1"/>
  <c r="H122" i="1"/>
  <c r="H141" i="1" s="1"/>
  <c r="H178" i="1"/>
  <c r="H183" i="1" s="1"/>
  <c r="H194" i="1" s="1"/>
  <c r="K178" i="1"/>
  <c r="K122" i="1"/>
  <c r="K141" i="1" s="1"/>
  <c r="G122" i="1"/>
  <c r="G141" i="1" s="1"/>
  <c r="G178" i="1"/>
  <c r="F179" i="1"/>
  <c r="F123" i="1"/>
  <c r="F142" i="1" s="1"/>
  <c r="J178" i="1"/>
  <c r="J122" i="1"/>
  <c r="J141" i="1" s="1"/>
  <c r="F178" i="1"/>
  <c r="F122" i="1"/>
  <c r="F141" i="1" s="1"/>
  <c r="F146" i="1" s="1"/>
  <c r="I123" i="1"/>
  <c r="I142" i="1" s="1"/>
  <c r="E123" i="1"/>
  <c r="E142" i="1" s="1"/>
  <c r="L123" i="1"/>
  <c r="L142" i="1" s="1"/>
  <c r="L179" i="1"/>
  <c r="L193" i="1"/>
  <c r="L174" i="1"/>
  <c r="L164" i="1"/>
  <c r="L175" i="1" s="1"/>
  <c r="L156" i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62" i="1"/>
  <c r="L42" i="1"/>
  <c r="L43" i="1"/>
  <c r="L23" i="1"/>
  <c r="L24" i="1"/>
  <c r="A109" i="1"/>
  <c r="B194" i="1"/>
  <c r="A194" i="1"/>
  <c r="J193" i="1"/>
  <c r="I193" i="1"/>
  <c r="H193" i="1"/>
  <c r="G193" i="1"/>
  <c r="F193" i="1"/>
  <c r="B184" i="1"/>
  <c r="A184" i="1"/>
  <c r="J183" i="1"/>
  <c r="I183" i="1"/>
  <c r="I194" i="1" s="1"/>
  <c r="G183" i="1"/>
  <c r="F183" i="1"/>
  <c r="B175" i="1"/>
  <c r="A175" i="1"/>
  <c r="J174" i="1"/>
  <c r="I174" i="1"/>
  <c r="H174" i="1"/>
  <c r="G174" i="1"/>
  <c r="F174" i="1"/>
  <c r="B165" i="1"/>
  <c r="A165" i="1"/>
  <c r="J164" i="1"/>
  <c r="I164" i="1"/>
  <c r="H164" i="1"/>
  <c r="G164" i="1"/>
  <c r="G175" i="1" s="1"/>
  <c r="F164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B138" i="1"/>
  <c r="A138" i="1"/>
  <c r="J137" i="1"/>
  <c r="I137" i="1"/>
  <c r="H137" i="1"/>
  <c r="G137" i="1"/>
  <c r="F137" i="1"/>
  <c r="B128" i="1"/>
  <c r="A128" i="1"/>
  <c r="H127" i="1"/>
  <c r="G127" i="1"/>
  <c r="G138" i="1" s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F43" i="1" s="1"/>
  <c r="B33" i="1"/>
  <c r="A33" i="1"/>
  <c r="J32" i="1"/>
  <c r="I32" i="1"/>
  <c r="H32" i="1"/>
  <c r="H43" i="1" s="1"/>
  <c r="G32" i="1"/>
  <c r="B24" i="1"/>
  <c r="A24" i="1"/>
  <c r="B14" i="1"/>
  <c r="A14" i="1"/>
  <c r="G23" i="1"/>
  <c r="H23" i="1"/>
  <c r="I23" i="1"/>
  <c r="J23" i="1"/>
  <c r="F23" i="1"/>
  <c r="G13" i="1"/>
  <c r="I13" i="1"/>
  <c r="F13" i="1"/>
  <c r="I43" i="1" l="1"/>
  <c r="G100" i="1"/>
  <c r="H138" i="1"/>
  <c r="J157" i="1"/>
  <c r="H175" i="1"/>
  <c r="J194" i="1"/>
  <c r="J43" i="1"/>
  <c r="H62" i="1"/>
  <c r="F81" i="1"/>
  <c r="J81" i="1"/>
  <c r="H100" i="1"/>
  <c r="J119" i="1"/>
  <c r="I127" i="1"/>
  <c r="I138" i="1" s="1"/>
  <c r="G157" i="1"/>
  <c r="I175" i="1"/>
  <c r="G194" i="1"/>
  <c r="G43" i="1"/>
  <c r="I62" i="1"/>
  <c r="I100" i="1"/>
  <c r="G119" i="1"/>
  <c r="F127" i="1"/>
  <c r="J127" i="1"/>
  <c r="J138" i="1" s="1"/>
  <c r="H157" i="1"/>
  <c r="J175" i="1"/>
  <c r="G81" i="1"/>
  <c r="H81" i="1"/>
  <c r="I81" i="1"/>
  <c r="G62" i="1"/>
  <c r="L195" i="1"/>
  <c r="F119" i="1"/>
  <c r="F138" i="1"/>
  <c r="F157" i="1"/>
  <c r="F175" i="1"/>
  <c r="F194" i="1"/>
  <c r="I24" i="1"/>
  <c r="F24" i="1"/>
  <c r="F195" i="1" s="1"/>
  <c r="J24" i="1"/>
  <c r="H24" i="1"/>
  <c r="G24" i="1"/>
  <c r="I195" i="1" l="1"/>
  <c r="H195" i="1"/>
  <c r="J195" i="1"/>
  <c r="G195" i="1"/>
</calcChain>
</file>

<file path=xl/sharedStrings.xml><?xml version="1.0" encoding="utf-8"?>
<sst xmlns="http://schemas.openxmlformats.org/spreadsheetml/2006/main" count="225" uniqueCount="72">
  <si>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</si>
  <si>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</si>
  <si>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</si>
  <si>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</si>
  <si>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</si>
  <si>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</si>
  <si>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</si>
  <si>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</si>
  <si>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</si>
  <si>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</si>
  <si>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</si>
  <si>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</si>
  <si>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</si>
  <si>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</si>
  <si>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</si>
  <si>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</si>
  <si>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</si>
  <si>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</si>
  <si>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</si>
  <si>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</si>
  <si>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</si>
  <si>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</si>
  <si>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</si>
  <si>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</si>
  <si>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</si>
  <si>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</si>
  <si>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</si>
  <si>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</si>
  <si>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</si>
  <si>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</si>
  <si>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</si>
  <si>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</si>
  <si>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</si>
  <si>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</si>
  <si>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</si>
  <si>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</si>
  <si>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</si>
  <si>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</si>
  <si>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</si>
  <si>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</t>
  </si>
  <si>
    <t>Сладкий чай с лимоном</t>
  </si>
  <si>
    <t>Пшеничный</t>
  </si>
  <si>
    <t>Яблоко</t>
  </si>
  <si>
    <t>ПР</t>
  </si>
  <si>
    <t xml:space="preserve">Пшеничный </t>
  </si>
  <si>
    <t>Тефтели мясные</t>
  </si>
  <si>
    <t>Макароны отварные с маслом</t>
  </si>
  <si>
    <t>Компот из сухофруктов</t>
  </si>
  <si>
    <t>салат</t>
  </si>
  <si>
    <t>Свекольный салат с маслом</t>
  </si>
  <si>
    <t>70-75</t>
  </si>
  <si>
    <t>Каша молочная вязкая рисовая</t>
  </si>
  <si>
    <t>Яйцо отварное</t>
  </si>
  <si>
    <t>Чай сладкий</t>
  </si>
  <si>
    <t>Масло порциями</t>
  </si>
  <si>
    <t>Курица тушеная с овощами</t>
  </si>
  <si>
    <t>Рис отварной</t>
  </si>
  <si>
    <t>Салат из белокачанной капусты</t>
  </si>
  <si>
    <t>Сосиски отварные</t>
  </si>
  <si>
    <t>Гречка с соусом</t>
  </si>
  <si>
    <t>Винегрет</t>
  </si>
  <si>
    <t>Сыр порциями твердых сортов</t>
  </si>
  <si>
    <t>Макароны отварные</t>
  </si>
  <si>
    <t>Капустный салат с зеленым горошком</t>
  </si>
  <si>
    <t>Мясная котлета</t>
  </si>
  <si>
    <t>Гречневая каша с овощами</t>
  </si>
  <si>
    <t>165/2</t>
  </si>
  <si>
    <t xml:space="preserve">Каша молочная вязкая </t>
  </si>
  <si>
    <t>267/1</t>
  </si>
  <si>
    <t>Какао</t>
  </si>
  <si>
    <t>Салат свекольный с кукурузой</t>
  </si>
  <si>
    <t>МКОУ "Оранжерейнинская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</si>
</sst>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8;&#1072;&#1085;&#1078;&#1077;&#1088;&#1077;&#1080;%209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C8">
            <v>890</v>
          </cell>
          <cell r="D8" t="str">
            <v>Кондитерское изделие</v>
          </cell>
          <cell r="E8">
            <v>50</v>
          </cell>
          <cell r="F8">
            <v>27</v>
          </cell>
          <cell r="G8">
            <v>209</v>
          </cell>
          <cell r="H8">
            <v>4</v>
          </cell>
          <cell r="I8">
            <v>5</v>
          </cell>
          <cell r="J8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zoomScaleNormal="100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N158" sqref="N15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4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71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22.5" customHeight="1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260</v>
      </c>
      <c r="G6" s="40">
        <v>8.11</v>
      </c>
      <c r="H6" s="40">
        <v>15.64</v>
      </c>
      <c r="I6" s="40">
        <v>59</v>
      </c>
      <c r="J6" s="40">
        <v>235</v>
      </c>
      <c r="K6" s="41">
        <v>6027</v>
      </c>
      <c r="L6" s="40">
        <v>28.65</v>
      </c>
    </row>
    <row r="7" spans="1:12" ht="15" x14ac:dyDescent="0.25">
      <c r="A7" s="23"/>
      <c r="B7" s="15"/>
      <c r="C7" s="11"/>
      <c r="D7" s="6"/>
      <c r="E7" s="42" t="s">
        <v>61</v>
      </c>
      <c r="F7" s="43">
        <v>30</v>
      </c>
      <c r="G7" s="43">
        <v>14</v>
      </c>
      <c r="H7" s="43">
        <v>13</v>
      </c>
      <c r="I7" s="43">
        <v>60</v>
      </c>
      <c r="J7" s="43">
        <v>216</v>
      </c>
      <c r="K7" s="44" t="s">
        <v>43</v>
      </c>
      <c r="L7" s="43">
        <v>17.28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10</v>
      </c>
      <c r="J8" s="43">
        <v>41</v>
      </c>
      <c r="K8" s="44">
        <v>432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11</v>
      </c>
      <c r="H9" s="43">
        <v>8</v>
      </c>
      <c r="I9" s="43">
        <v>30</v>
      </c>
      <c r="J9" s="43">
        <v>180</v>
      </c>
      <c r="K9" s="44" t="s">
        <v>43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0</v>
      </c>
      <c r="H10" s="43">
        <v>0</v>
      </c>
      <c r="I10" s="43">
        <v>14</v>
      </c>
      <c r="J10" s="43">
        <v>70</v>
      </c>
      <c r="K10" s="44">
        <v>31</v>
      </c>
      <c r="L10" s="43">
        <v>28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680</v>
      </c>
      <c r="G13" s="19">
        <f t="shared" ref="G13:I13" si="0">SUM(G6:G12)</f>
        <v>33.11</v>
      </c>
      <c r="H13" s="19">
        <f>SUM(H6:H12)</f>
        <v>36.64</v>
      </c>
      <c r="I13" s="19">
        <f t="shared" si="0"/>
        <v>173</v>
      </c>
      <c r="J13" s="19">
        <v>757</v>
      </c>
      <c r="K13" s="25"/>
      <c r="L13" s="19"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680</v>
      </c>
      <c r="G24" s="32">
        <f t="shared" ref="G24:J24" si="3">G13+G23</f>
        <v>33.11</v>
      </c>
      <c r="H24" s="32">
        <f t="shared" si="3"/>
        <v>36.64</v>
      </c>
      <c r="I24" s="32">
        <f t="shared" si="3"/>
        <v>173</v>
      </c>
      <c r="J24" s="32">
        <f t="shared" si="3"/>
        <v>757</v>
      </c>
      <c r="K24" s="32"/>
      <c r="L24" s="32">
        <f t="shared" ref="L24" si="4">L13+L23</f>
        <v>88.93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120</v>
      </c>
      <c r="G25" s="40">
        <v>12</v>
      </c>
      <c r="H25" s="40">
        <v>13</v>
      </c>
      <c r="I25" s="40">
        <v>15</v>
      </c>
      <c r="J25" s="40">
        <v>223</v>
      </c>
      <c r="K25" s="41">
        <v>286</v>
      </c>
      <c r="L25" s="40">
        <v>44</v>
      </c>
    </row>
    <row r="26" spans="1:12" ht="15" x14ac:dyDescent="0.25">
      <c r="A26" s="14"/>
      <c r="B26" s="15"/>
      <c r="C26" s="11"/>
      <c r="D26" s="6" t="s">
        <v>29</v>
      </c>
      <c r="E26" s="42" t="s">
        <v>46</v>
      </c>
      <c r="F26" s="43">
        <v>170</v>
      </c>
      <c r="G26" s="43">
        <v>4</v>
      </c>
      <c r="H26" s="43">
        <v>7</v>
      </c>
      <c r="I26" s="43">
        <v>4</v>
      </c>
      <c r="J26" s="43">
        <v>210</v>
      </c>
      <c r="K26" s="44">
        <v>318</v>
      </c>
      <c r="L26" s="43">
        <v>14.93</v>
      </c>
    </row>
    <row r="27" spans="1:12" ht="15" x14ac:dyDescent="0.25">
      <c r="A27" s="14"/>
      <c r="B27" s="15"/>
      <c r="C27" s="11"/>
      <c r="D27" s="7" t="s">
        <v>30</v>
      </c>
      <c r="E27" s="42" t="s">
        <v>47</v>
      </c>
      <c r="F27" s="43">
        <v>200</v>
      </c>
      <c r="G27" s="43">
        <v>1</v>
      </c>
      <c r="H27" s="43">
        <v>0</v>
      </c>
      <c r="I27" s="43">
        <v>20</v>
      </c>
      <c r="J27" s="43">
        <v>85</v>
      </c>
      <c r="K27" s="44">
        <v>407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5</v>
      </c>
      <c r="H28" s="43">
        <v>1</v>
      </c>
      <c r="I28" s="43">
        <v>23</v>
      </c>
      <c r="J28" s="43">
        <v>115</v>
      </c>
      <c r="K28" s="44" t="s">
        <v>43</v>
      </c>
      <c r="L28" s="43">
        <v>5</v>
      </c>
    </row>
    <row r="29" spans="1:12" ht="15" x14ac:dyDescent="0.25">
      <c r="A29" s="14"/>
      <c r="B29" s="15"/>
      <c r="C29" s="11"/>
      <c r="D29" s="7" t="s">
        <v>48</v>
      </c>
      <c r="E29" s="42" t="s">
        <v>49</v>
      </c>
      <c r="F29" s="43">
        <v>70</v>
      </c>
      <c r="G29" s="43">
        <v>1</v>
      </c>
      <c r="H29" s="43">
        <v>4</v>
      </c>
      <c r="I29" s="43">
        <v>5</v>
      </c>
      <c r="J29" s="43">
        <v>56</v>
      </c>
      <c r="K29" s="44" t="s">
        <v>50</v>
      </c>
      <c r="L29" s="43">
        <v>15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5">SUM(G25:G31)</f>
        <v>23</v>
      </c>
      <c r="H32" s="19">
        <f t="shared" ref="H32" si="6">SUM(H25:H31)</f>
        <v>25</v>
      </c>
      <c r="I32" s="19">
        <f t="shared" ref="I32" si="7">SUM(I25:I31)</f>
        <v>67</v>
      </c>
      <c r="J32" s="19">
        <f t="shared" ref="J32" si="8">SUM(J25:J31)</f>
        <v>689</v>
      </c>
      <c r="K32" s="25"/>
      <c r="L32" s="19"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600</v>
      </c>
      <c r="G43" s="32">
        <f t="shared" ref="G43" si="13">G32+G42</f>
        <v>23</v>
      </c>
      <c r="H43" s="32">
        <f t="shared" ref="H43" si="14">H32+H42</f>
        <v>25</v>
      </c>
      <c r="I43" s="32">
        <f t="shared" ref="I43" si="15">I32+I42</f>
        <v>67</v>
      </c>
      <c r="J43" s="32">
        <f t="shared" ref="J43:L43" si="16">J32+J42</f>
        <v>689</v>
      </c>
      <c r="K43" s="32"/>
      <c r="L43" s="32">
        <f t="shared" si="16"/>
        <v>88.93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260</v>
      </c>
      <c r="G44" s="40">
        <v>13</v>
      </c>
      <c r="H44" s="40">
        <v>9</v>
      </c>
      <c r="I44" s="40">
        <v>43</v>
      </c>
      <c r="J44" s="40">
        <v>235</v>
      </c>
      <c r="K44" s="41">
        <v>133</v>
      </c>
      <c r="L44" s="40">
        <v>39.86</v>
      </c>
    </row>
    <row r="45" spans="1:12" ht="15" x14ac:dyDescent="0.25">
      <c r="A45" s="23"/>
      <c r="B45" s="15"/>
      <c r="C45" s="11"/>
      <c r="D45" s="6"/>
      <c r="E45" s="42" t="s">
        <v>52</v>
      </c>
      <c r="F45" s="43">
        <v>90</v>
      </c>
      <c r="G45" s="43">
        <v>5.08</v>
      </c>
      <c r="H45" s="43">
        <v>4.5999999999999996</v>
      </c>
      <c r="I45" s="43">
        <v>0.28000000000000003</v>
      </c>
      <c r="J45" s="43">
        <v>63</v>
      </c>
      <c r="K45" s="44">
        <v>209</v>
      </c>
      <c r="L45" s="43">
        <v>16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0.04</v>
      </c>
      <c r="H46" s="43">
        <v>0</v>
      </c>
      <c r="I46" s="43">
        <v>14</v>
      </c>
      <c r="J46" s="43">
        <v>56</v>
      </c>
      <c r="K46" s="44">
        <v>376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tr">
        <f t="shared" ref="E47:L47" si="17">E28</f>
        <v>Пшеничный</v>
      </c>
      <c r="F47" s="43">
        <f t="shared" si="17"/>
        <v>40</v>
      </c>
      <c r="G47" s="43">
        <v>11</v>
      </c>
      <c r="H47" s="43">
        <v>8</v>
      </c>
      <c r="I47" s="43">
        <v>30</v>
      </c>
      <c r="J47" s="43">
        <v>180</v>
      </c>
      <c r="K47" s="44" t="str">
        <f t="shared" si="17"/>
        <v>ПР</v>
      </c>
      <c r="L47" s="43">
        <f t="shared" si="17"/>
        <v>5</v>
      </c>
    </row>
    <row r="48" spans="1:12" ht="15" x14ac:dyDescent="0.25">
      <c r="A48" s="23"/>
      <c r="B48" s="15"/>
      <c r="C48" s="11"/>
      <c r="D48" s="7"/>
      <c r="E48" s="42" t="s">
        <v>54</v>
      </c>
      <c r="F48" s="43">
        <v>30</v>
      </c>
      <c r="G48" s="43">
        <v>3</v>
      </c>
      <c r="H48" s="43">
        <v>1.2</v>
      </c>
      <c r="I48" s="43">
        <v>28</v>
      </c>
      <c r="J48" s="43">
        <v>225</v>
      </c>
      <c r="K48" s="44" t="s">
        <v>43</v>
      </c>
      <c r="L48" s="43">
        <v>18.07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32.119999999999997</v>
      </c>
      <c r="H51" s="19">
        <f t="shared" ref="H51" si="19">SUM(H44:H50)</f>
        <v>22.8</v>
      </c>
      <c r="I51" s="19">
        <f t="shared" ref="I51" si="20">SUM(I44:I50)</f>
        <v>115.28</v>
      </c>
      <c r="J51" s="19">
        <f t="shared" ref="J51" si="21">SUM(J44:J50)</f>
        <v>759</v>
      </c>
      <c r="K51" s="25"/>
      <c r="L51" s="19"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620</v>
      </c>
      <c r="G62" s="32">
        <f t="shared" ref="G62" si="26">G51+G61</f>
        <v>32.119999999999997</v>
      </c>
      <c r="H62" s="32">
        <f t="shared" ref="H62" si="27">H51+H61</f>
        <v>22.8</v>
      </c>
      <c r="I62" s="32">
        <f t="shared" ref="I62" si="28">I51+I61</f>
        <v>115.28</v>
      </c>
      <c r="J62" s="32">
        <f t="shared" ref="J62:L62" si="29">J51+J61</f>
        <v>759</v>
      </c>
      <c r="K62" s="32"/>
      <c r="L62" s="32">
        <f t="shared" si="29"/>
        <v>88.93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120</v>
      </c>
      <c r="G63" s="40">
        <v>12.8</v>
      </c>
      <c r="H63" s="40">
        <v>12.1</v>
      </c>
      <c r="I63" s="40">
        <v>12.9</v>
      </c>
      <c r="J63" s="40">
        <v>213</v>
      </c>
      <c r="K63" s="41">
        <v>252</v>
      </c>
      <c r="L63" s="40">
        <v>43</v>
      </c>
    </row>
    <row r="64" spans="1:12" ht="15" x14ac:dyDescent="0.25">
      <c r="A64" s="23"/>
      <c r="B64" s="15"/>
      <c r="C64" s="11"/>
      <c r="D64" s="6"/>
      <c r="E64" s="42" t="s">
        <v>56</v>
      </c>
      <c r="F64" s="43">
        <v>200</v>
      </c>
      <c r="G64" s="43">
        <v>3.36</v>
      </c>
      <c r="H64" s="43">
        <v>8.8000000000000007</v>
      </c>
      <c r="I64" s="43">
        <v>23.2</v>
      </c>
      <c r="J64" s="43">
        <v>148.69</v>
      </c>
      <c r="K64" s="44">
        <v>128</v>
      </c>
      <c r="L64" s="43">
        <v>20</v>
      </c>
    </row>
    <row r="65" spans="1:12" ht="15" x14ac:dyDescent="0.25">
      <c r="A65" s="23"/>
      <c r="B65" s="15"/>
      <c r="C65" s="11"/>
      <c r="D65" s="7" t="s">
        <v>30</v>
      </c>
      <c r="E65" s="42" t="str">
        <f t="shared" ref="E65:L65" si="30">E27</f>
        <v>Компот из сухофруктов</v>
      </c>
      <c r="F65" s="43">
        <f t="shared" si="30"/>
        <v>200</v>
      </c>
      <c r="G65" s="43">
        <f t="shared" si="30"/>
        <v>1</v>
      </c>
      <c r="H65" s="43">
        <f t="shared" si="30"/>
        <v>0</v>
      </c>
      <c r="I65" s="43">
        <f t="shared" si="30"/>
        <v>20</v>
      </c>
      <c r="J65" s="43">
        <f t="shared" si="30"/>
        <v>85</v>
      </c>
      <c r="K65" s="44">
        <f t="shared" si="30"/>
        <v>407</v>
      </c>
      <c r="L65" s="43">
        <f t="shared" si="30"/>
        <v>10</v>
      </c>
    </row>
    <row r="66" spans="1:12" ht="15" x14ac:dyDescent="0.25">
      <c r="A66" s="23"/>
      <c r="B66" s="15"/>
      <c r="C66" s="11"/>
      <c r="D66" s="7" t="s">
        <v>23</v>
      </c>
      <c r="E66" s="42" t="str">
        <f t="shared" ref="E66:L66" si="31">E47</f>
        <v>Пшеничный</v>
      </c>
      <c r="F66" s="43">
        <f t="shared" si="31"/>
        <v>40</v>
      </c>
      <c r="G66" s="43">
        <f t="shared" si="31"/>
        <v>11</v>
      </c>
      <c r="H66" s="43">
        <f t="shared" si="31"/>
        <v>8</v>
      </c>
      <c r="I66" s="43">
        <f t="shared" si="31"/>
        <v>30</v>
      </c>
      <c r="J66" s="43">
        <f t="shared" si="31"/>
        <v>180</v>
      </c>
      <c r="K66" s="44" t="str">
        <f t="shared" si="31"/>
        <v>ПР</v>
      </c>
      <c r="L66" s="43">
        <f t="shared" si="31"/>
        <v>5</v>
      </c>
    </row>
    <row r="67" spans="1:12" ht="15" x14ac:dyDescent="0.25">
      <c r="A67" s="23"/>
      <c r="B67" s="15"/>
      <c r="C67" s="11"/>
      <c r="D67" s="7" t="s">
        <v>48</v>
      </c>
      <c r="E67" s="42" t="s">
        <v>57</v>
      </c>
      <c r="F67" s="43">
        <v>60</v>
      </c>
      <c r="G67" s="43">
        <v>1</v>
      </c>
      <c r="H67" s="43">
        <v>7</v>
      </c>
      <c r="I67" s="43">
        <v>5</v>
      </c>
      <c r="J67" s="43">
        <v>73</v>
      </c>
      <c r="K67" s="44">
        <v>45</v>
      </c>
      <c r="L67" s="43">
        <v>10.93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2">SUM(G63:G69)</f>
        <v>29.16</v>
      </c>
      <c r="H70" s="19">
        <f t="shared" ref="H70" si="33">SUM(H63:H69)</f>
        <v>35.9</v>
      </c>
      <c r="I70" s="19">
        <f t="shared" ref="I70" si="34">SUM(I63:I69)</f>
        <v>91.1</v>
      </c>
      <c r="J70" s="19">
        <f t="shared" ref="J70:L70" si="35">SUM(J63:J69)</f>
        <v>699.69</v>
      </c>
      <c r="K70" s="25"/>
      <c r="L70" s="19">
        <f t="shared" si="35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6">SUM(G71:G79)</f>
        <v>0</v>
      </c>
      <c r="H80" s="19">
        <f t="shared" ref="H80" si="37">SUM(H71:H79)</f>
        <v>0</v>
      </c>
      <c r="I80" s="19">
        <f t="shared" ref="I80" si="38">SUM(I71:I79)</f>
        <v>0</v>
      </c>
      <c r="J80" s="19">
        <f t="shared" ref="J80:L80" si="39">SUM(J71:J79)</f>
        <v>0</v>
      </c>
      <c r="K80" s="25"/>
      <c r="L80" s="19">
        <f t="shared" si="39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620</v>
      </c>
      <c r="G81" s="32">
        <f t="shared" ref="G81" si="40">G70+G80</f>
        <v>29.16</v>
      </c>
      <c r="H81" s="32">
        <f t="shared" ref="H81" si="41">H70+H80</f>
        <v>35.9</v>
      </c>
      <c r="I81" s="32">
        <f t="shared" ref="I81" si="42">I70+I80</f>
        <v>91.1</v>
      </c>
      <c r="J81" s="32">
        <f t="shared" ref="J81:L81" si="43">J70+J80</f>
        <v>699.69</v>
      </c>
      <c r="K81" s="32"/>
      <c r="L81" s="32">
        <f t="shared" si="43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100</v>
      </c>
      <c r="G82" s="40">
        <v>9.02</v>
      </c>
      <c r="H82" s="40">
        <v>19.239999999999998</v>
      </c>
      <c r="I82" s="40">
        <v>4.0999999999999996</v>
      </c>
      <c r="J82" s="40">
        <v>227.5</v>
      </c>
      <c r="K82" s="41">
        <v>252</v>
      </c>
      <c r="L82" s="40">
        <v>31.93</v>
      </c>
    </row>
    <row r="83" spans="1:12" ht="15" x14ac:dyDescent="0.25">
      <c r="A83" s="23"/>
      <c r="B83" s="15"/>
      <c r="C83" s="11"/>
      <c r="D83" s="6"/>
      <c r="E83" s="42" t="s">
        <v>59</v>
      </c>
      <c r="F83" s="43">
        <v>200</v>
      </c>
      <c r="G83" s="43">
        <v>3.36</v>
      </c>
      <c r="H83" s="43">
        <v>8.8000000000000007</v>
      </c>
      <c r="I83" s="43">
        <v>23.2</v>
      </c>
      <c r="J83" s="43">
        <v>148.69</v>
      </c>
      <c r="K83" s="44">
        <v>128</v>
      </c>
      <c r="L83" s="43">
        <v>22</v>
      </c>
    </row>
    <row r="84" spans="1:12" ht="15" x14ac:dyDescent="0.25">
      <c r="A84" s="23"/>
      <c r="B84" s="15"/>
      <c r="C84" s="11"/>
      <c r="D84" s="7" t="s">
        <v>30</v>
      </c>
      <c r="E84" s="42" t="str">
        <f t="shared" ref="E84:L84" si="44">E65</f>
        <v>Компот из сухофруктов</v>
      </c>
      <c r="F84" s="43">
        <f t="shared" si="44"/>
        <v>200</v>
      </c>
      <c r="G84" s="43">
        <f t="shared" si="44"/>
        <v>1</v>
      </c>
      <c r="H84" s="43">
        <f t="shared" si="44"/>
        <v>0</v>
      </c>
      <c r="I84" s="43">
        <f t="shared" si="44"/>
        <v>20</v>
      </c>
      <c r="J84" s="43">
        <f t="shared" si="44"/>
        <v>85</v>
      </c>
      <c r="K84" s="44">
        <f t="shared" si="44"/>
        <v>407</v>
      </c>
      <c r="L84" s="43">
        <f t="shared" si="44"/>
        <v>10</v>
      </c>
    </row>
    <row r="85" spans="1:12" ht="15" x14ac:dyDescent="0.25">
      <c r="A85" s="23"/>
      <c r="B85" s="15"/>
      <c r="C85" s="11"/>
      <c r="D85" s="7" t="s">
        <v>23</v>
      </c>
      <c r="E85" s="42" t="str">
        <f t="shared" ref="E85:L85" si="45">E66</f>
        <v>Пшеничный</v>
      </c>
      <c r="F85" s="43">
        <f t="shared" si="45"/>
        <v>40</v>
      </c>
      <c r="G85" s="43">
        <f t="shared" si="45"/>
        <v>11</v>
      </c>
      <c r="H85" s="43">
        <f t="shared" si="45"/>
        <v>8</v>
      </c>
      <c r="I85" s="43">
        <f t="shared" si="45"/>
        <v>30</v>
      </c>
      <c r="J85" s="43">
        <f t="shared" si="45"/>
        <v>180</v>
      </c>
      <c r="K85" s="44" t="str">
        <f t="shared" si="45"/>
        <v>ПР</v>
      </c>
      <c r="L85" s="43">
        <f t="shared" si="45"/>
        <v>5</v>
      </c>
    </row>
    <row r="86" spans="1:12" ht="15" x14ac:dyDescent="0.25">
      <c r="A86" s="23"/>
      <c r="B86" s="15"/>
      <c r="C86" s="11"/>
      <c r="D86" s="7" t="s">
        <v>48</v>
      </c>
      <c r="E86" s="42" t="s">
        <v>60</v>
      </c>
      <c r="F86" s="43">
        <v>80</v>
      </c>
      <c r="G86" s="43">
        <v>1.95</v>
      </c>
      <c r="H86" s="43">
        <v>3.88</v>
      </c>
      <c r="I86" s="43">
        <v>5</v>
      </c>
      <c r="J86" s="43">
        <v>75</v>
      </c>
      <c r="K86" s="44">
        <v>67</v>
      </c>
      <c r="L86" s="43">
        <v>20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6">SUM(G82:G88)</f>
        <v>26.33</v>
      </c>
      <c r="H89" s="19">
        <f t="shared" ref="H89" si="47">SUM(H82:H88)</f>
        <v>39.92</v>
      </c>
      <c r="I89" s="19">
        <f t="shared" ref="I89" si="48">SUM(I82:I88)</f>
        <v>82.3</v>
      </c>
      <c r="J89" s="19">
        <f t="shared" ref="J89:L89" si="49">SUM(J82:J88)</f>
        <v>716.19</v>
      </c>
      <c r="K89" s="25"/>
      <c r="L89" s="19">
        <f t="shared" si="49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50">SUM(G90:G98)</f>
        <v>0</v>
      </c>
      <c r="H99" s="19">
        <f t="shared" ref="H99" si="51">SUM(H90:H98)</f>
        <v>0</v>
      </c>
      <c r="I99" s="19">
        <f t="shared" ref="I99" si="52">SUM(I90:I98)</f>
        <v>0</v>
      </c>
      <c r="J99" s="19">
        <f t="shared" ref="J99:L99" si="53">SUM(J90:J98)</f>
        <v>0</v>
      </c>
      <c r="K99" s="25"/>
      <c r="L99" s="19">
        <f t="shared" si="53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620</v>
      </c>
      <c r="G100" s="32">
        <f t="shared" ref="G100" si="54">G89+G99</f>
        <v>26.33</v>
      </c>
      <c r="H100" s="32">
        <f t="shared" ref="H100" si="55">H89+H99</f>
        <v>39.92</v>
      </c>
      <c r="I100" s="32">
        <f t="shared" ref="I100" si="56">I89+I99</f>
        <v>82.3</v>
      </c>
      <c r="J100" s="32">
        <f t="shared" ref="J100:L100" si="57">J89+J99</f>
        <v>716.19</v>
      </c>
      <c r="K100" s="32"/>
      <c r="L100" s="32">
        <f t="shared" si="57"/>
        <v>88.93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260</v>
      </c>
      <c r="G101" s="40">
        <v>13</v>
      </c>
      <c r="H101" s="40">
        <v>9</v>
      </c>
      <c r="I101" s="40">
        <v>43</v>
      </c>
      <c r="J101" s="40">
        <v>236</v>
      </c>
      <c r="K101" s="41">
        <v>6023</v>
      </c>
      <c r="L101" s="40">
        <v>28.65</v>
      </c>
    </row>
    <row r="102" spans="1:12" ht="15" x14ac:dyDescent="0.25">
      <c r="A102" s="23"/>
      <c r="B102" s="15"/>
      <c r="C102" s="11"/>
      <c r="D102" s="6"/>
      <c r="E102" s="42" t="s">
        <v>61</v>
      </c>
      <c r="F102" s="43">
        <f t="shared" ref="F102:L102" si="58">F7</f>
        <v>30</v>
      </c>
      <c r="G102" s="43">
        <f t="shared" si="58"/>
        <v>14</v>
      </c>
      <c r="H102" s="43">
        <f t="shared" si="58"/>
        <v>13</v>
      </c>
      <c r="I102" s="43">
        <f t="shared" si="58"/>
        <v>60</v>
      </c>
      <c r="J102" s="43">
        <f t="shared" si="58"/>
        <v>216</v>
      </c>
      <c r="K102" s="44" t="str">
        <f t="shared" si="58"/>
        <v>ПР</v>
      </c>
      <c r="L102" s="43">
        <f t="shared" si="58"/>
        <v>17.28</v>
      </c>
    </row>
    <row r="103" spans="1:12" ht="15" x14ac:dyDescent="0.25">
      <c r="A103" s="23"/>
      <c r="B103" s="15"/>
      <c r="C103" s="11"/>
      <c r="D103" s="7" t="s">
        <v>22</v>
      </c>
      <c r="E103" s="42" t="str">
        <f t="shared" ref="E103:L105" si="59">E8</f>
        <v>Сладкий чай с лимоном</v>
      </c>
      <c r="F103" s="43">
        <f t="shared" si="59"/>
        <v>200</v>
      </c>
      <c r="G103" s="43">
        <f t="shared" si="59"/>
        <v>0</v>
      </c>
      <c r="H103" s="43">
        <f t="shared" si="59"/>
        <v>0</v>
      </c>
      <c r="I103" s="43">
        <f t="shared" si="59"/>
        <v>10</v>
      </c>
      <c r="J103" s="43">
        <f t="shared" si="59"/>
        <v>41</v>
      </c>
      <c r="K103" s="44">
        <f t="shared" si="59"/>
        <v>432</v>
      </c>
      <c r="L103" s="43">
        <f t="shared" si="59"/>
        <v>10</v>
      </c>
    </row>
    <row r="104" spans="1:12" ht="15" x14ac:dyDescent="0.25">
      <c r="A104" s="23"/>
      <c r="B104" s="15"/>
      <c r="C104" s="11"/>
      <c r="D104" s="7" t="s">
        <v>23</v>
      </c>
      <c r="E104" s="42" t="str">
        <f t="shared" si="59"/>
        <v xml:space="preserve">Пшеничный </v>
      </c>
      <c r="F104" s="43">
        <f t="shared" si="59"/>
        <v>40</v>
      </c>
      <c r="G104" s="43">
        <f t="shared" si="59"/>
        <v>11</v>
      </c>
      <c r="H104" s="43">
        <f t="shared" si="59"/>
        <v>8</v>
      </c>
      <c r="I104" s="43">
        <f t="shared" si="59"/>
        <v>30</v>
      </c>
      <c r="J104" s="43">
        <f t="shared" si="59"/>
        <v>180</v>
      </c>
      <c r="K104" s="44" t="str">
        <f t="shared" si="59"/>
        <v>ПР</v>
      </c>
      <c r="L104" s="43">
        <f t="shared" si="59"/>
        <v>5</v>
      </c>
    </row>
    <row r="105" spans="1:12" ht="15" x14ac:dyDescent="0.25">
      <c r="A105" s="23"/>
      <c r="B105" s="15"/>
      <c r="C105" s="11"/>
      <c r="D105" s="7" t="s">
        <v>24</v>
      </c>
      <c r="E105" s="42" t="str">
        <f t="shared" si="59"/>
        <v>Яблоко</v>
      </c>
      <c r="F105" s="43">
        <f t="shared" si="59"/>
        <v>150</v>
      </c>
      <c r="G105" s="43">
        <f t="shared" si="59"/>
        <v>0</v>
      </c>
      <c r="H105" s="43">
        <f t="shared" si="59"/>
        <v>0</v>
      </c>
      <c r="I105" s="43">
        <f t="shared" si="59"/>
        <v>14</v>
      </c>
      <c r="J105" s="43">
        <f t="shared" si="59"/>
        <v>70</v>
      </c>
      <c r="K105" s="44">
        <f t="shared" si="59"/>
        <v>31</v>
      </c>
      <c r="L105" s="43">
        <f t="shared" si="59"/>
        <v>28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680</v>
      </c>
      <c r="G108" s="19">
        <f t="shared" ref="G108:J108" si="60">SUM(G101:G107)</f>
        <v>38</v>
      </c>
      <c r="H108" s="19">
        <f t="shared" si="60"/>
        <v>30</v>
      </c>
      <c r="I108" s="19">
        <f t="shared" si="60"/>
        <v>157</v>
      </c>
      <c r="J108" s="19">
        <f t="shared" si="60"/>
        <v>743</v>
      </c>
      <c r="K108" s="25"/>
      <c r="L108" s="19">
        <f t="shared" ref="L108" si="61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62">SUM(G109:G117)</f>
        <v>0</v>
      </c>
      <c r="H118" s="19">
        <f t="shared" si="62"/>
        <v>0</v>
      </c>
      <c r="I118" s="19">
        <f t="shared" si="62"/>
        <v>0</v>
      </c>
      <c r="J118" s="19">
        <f t="shared" si="62"/>
        <v>0</v>
      </c>
      <c r="K118" s="25"/>
      <c r="L118" s="19">
        <f t="shared" ref="L118" si="63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680</v>
      </c>
      <c r="G119" s="32">
        <f t="shared" ref="G119" si="64">G108+G118</f>
        <v>38</v>
      </c>
      <c r="H119" s="32">
        <f t="shared" ref="H119" si="65">H108+H118</f>
        <v>30</v>
      </c>
      <c r="I119" s="32">
        <f t="shared" ref="I119" si="66">I108+I118</f>
        <v>157</v>
      </c>
      <c r="J119" s="32">
        <f t="shared" ref="J119:L119" si="67">J108+J118</f>
        <v>743</v>
      </c>
      <c r="K119" s="32"/>
      <c r="L119" s="32">
        <f t="shared" si="67"/>
        <v>88.93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150</v>
      </c>
      <c r="G120" s="40">
        <v>12</v>
      </c>
      <c r="H120" s="40">
        <v>13</v>
      </c>
      <c r="I120" s="40">
        <v>15</v>
      </c>
      <c r="J120" s="40">
        <v>213</v>
      </c>
      <c r="K120" s="41">
        <v>252</v>
      </c>
      <c r="L120" s="40">
        <v>43</v>
      </c>
    </row>
    <row r="121" spans="1:12" ht="15" x14ac:dyDescent="0.25">
      <c r="A121" s="14"/>
      <c r="B121" s="15"/>
      <c r="C121" s="11"/>
      <c r="D121" s="6"/>
      <c r="E121" s="42" t="s">
        <v>62</v>
      </c>
      <c r="F121" s="43">
        <v>160</v>
      </c>
      <c r="G121" s="43">
        <v>4</v>
      </c>
      <c r="H121" s="43">
        <v>7</v>
      </c>
      <c r="I121" s="43">
        <v>4</v>
      </c>
      <c r="J121" s="43">
        <v>210</v>
      </c>
      <c r="K121" s="44">
        <v>128</v>
      </c>
      <c r="L121" s="43">
        <v>18.23</v>
      </c>
    </row>
    <row r="122" spans="1:12" ht="15" x14ac:dyDescent="0.25">
      <c r="A122" s="14"/>
      <c r="B122" s="15"/>
      <c r="C122" s="11"/>
      <c r="D122" s="7" t="s">
        <v>30</v>
      </c>
      <c r="E122" s="42" t="str">
        <f t="shared" ref="E122:L123" si="68">E84</f>
        <v>Компот из сухофруктов</v>
      </c>
      <c r="F122" s="43">
        <f t="shared" si="68"/>
        <v>200</v>
      </c>
      <c r="G122" s="43">
        <f t="shared" si="68"/>
        <v>1</v>
      </c>
      <c r="H122" s="43">
        <f t="shared" si="68"/>
        <v>0</v>
      </c>
      <c r="I122" s="43">
        <f t="shared" si="68"/>
        <v>20</v>
      </c>
      <c r="J122" s="43">
        <f t="shared" si="68"/>
        <v>85</v>
      </c>
      <c r="K122" s="44">
        <f t="shared" si="68"/>
        <v>407</v>
      </c>
      <c r="L122" s="43">
        <f t="shared" si="68"/>
        <v>10</v>
      </c>
    </row>
    <row r="123" spans="1:12" ht="15" x14ac:dyDescent="0.25">
      <c r="A123" s="14"/>
      <c r="B123" s="15"/>
      <c r="C123" s="11"/>
      <c r="D123" s="7" t="s">
        <v>23</v>
      </c>
      <c r="E123" s="42" t="str">
        <f t="shared" si="68"/>
        <v>Пшеничный</v>
      </c>
      <c r="F123" s="43">
        <f t="shared" si="68"/>
        <v>40</v>
      </c>
      <c r="G123" s="43">
        <f t="shared" si="68"/>
        <v>11</v>
      </c>
      <c r="H123" s="43">
        <f t="shared" si="68"/>
        <v>8</v>
      </c>
      <c r="I123" s="43">
        <f t="shared" si="68"/>
        <v>30</v>
      </c>
      <c r="J123" s="43">
        <f t="shared" si="68"/>
        <v>180</v>
      </c>
      <c r="K123" s="44" t="str">
        <f t="shared" si="68"/>
        <v>ПР</v>
      </c>
      <c r="L123" s="43">
        <f t="shared" si="68"/>
        <v>5</v>
      </c>
    </row>
    <row r="124" spans="1:12" ht="15" x14ac:dyDescent="0.25">
      <c r="A124" s="14"/>
      <c r="B124" s="15"/>
      <c r="C124" s="11"/>
      <c r="D124" s="7" t="s">
        <v>48</v>
      </c>
      <c r="E124" s="42" t="s">
        <v>63</v>
      </c>
      <c r="F124" s="43">
        <v>60</v>
      </c>
      <c r="G124" s="43">
        <v>1</v>
      </c>
      <c r="H124" s="43">
        <v>4</v>
      </c>
      <c r="I124" s="43">
        <v>5</v>
      </c>
      <c r="J124" s="43">
        <v>56</v>
      </c>
      <c r="K124" s="44" t="s">
        <v>50</v>
      </c>
      <c r="L124" s="43">
        <v>12.7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9">SUM(G120:G126)</f>
        <v>29</v>
      </c>
      <c r="H127" s="19">
        <f t="shared" si="69"/>
        <v>32</v>
      </c>
      <c r="I127" s="19">
        <f t="shared" si="69"/>
        <v>74</v>
      </c>
      <c r="J127" s="19">
        <f t="shared" si="69"/>
        <v>744</v>
      </c>
      <c r="K127" s="25"/>
      <c r="L127" s="19">
        <f t="shared" ref="L127" si="70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71">SUM(G128:G136)</f>
        <v>0</v>
      </c>
      <c r="H137" s="19">
        <f t="shared" si="71"/>
        <v>0</v>
      </c>
      <c r="I137" s="19">
        <f t="shared" si="71"/>
        <v>0</v>
      </c>
      <c r="J137" s="19">
        <f t="shared" si="71"/>
        <v>0</v>
      </c>
      <c r="K137" s="25"/>
      <c r="L137" s="19">
        <f t="shared" ref="L137" si="7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610</v>
      </c>
      <c r="G138" s="32">
        <f t="shared" ref="G138" si="73">G127+G137</f>
        <v>29</v>
      </c>
      <c r="H138" s="32">
        <f t="shared" ref="H138" si="74">H127+H137</f>
        <v>32</v>
      </c>
      <c r="I138" s="32">
        <f t="shared" ref="I138" si="75">I127+I137</f>
        <v>74</v>
      </c>
      <c r="J138" s="32">
        <f t="shared" ref="J138:L138" si="76">J127+J137</f>
        <v>744</v>
      </c>
      <c r="K138" s="32"/>
      <c r="L138" s="32">
        <f t="shared" si="76"/>
        <v>88.93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120</v>
      </c>
      <c r="G139" s="40">
        <v>12</v>
      </c>
      <c r="H139" s="40">
        <v>13</v>
      </c>
      <c r="I139" s="40">
        <v>15</v>
      </c>
      <c r="J139" s="40">
        <v>223</v>
      </c>
      <c r="K139" s="41">
        <v>286</v>
      </c>
      <c r="L139" s="40">
        <v>44</v>
      </c>
    </row>
    <row r="140" spans="1:12" ht="15" x14ac:dyDescent="0.25">
      <c r="A140" s="23"/>
      <c r="B140" s="15"/>
      <c r="C140" s="11"/>
      <c r="D140" s="6"/>
      <c r="E140" s="42" t="s">
        <v>65</v>
      </c>
      <c r="F140" s="43">
        <v>170</v>
      </c>
      <c r="G140" s="43">
        <v>4</v>
      </c>
      <c r="H140" s="43">
        <v>3</v>
      </c>
      <c r="I140" s="43">
        <v>4</v>
      </c>
      <c r="J140" s="43">
        <v>147</v>
      </c>
      <c r="K140" s="44" t="s">
        <v>66</v>
      </c>
      <c r="L140" s="43">
        <v>11.93</v>
      </c>
    </row>
    <row r="141" spans="1:12" ht="15" x14ac:dyDescent="0.25">
      <c r="A141" s="23"/>
      <c r="B141" s="15"/>
      <c r="C141" s="11"/>
      <c r="D141" s="7" t="s">
        <v>30</v>
      </c>
      <c r="E141" s="42" t="str">
        <f t="shared" ref="E141:L142" si="77">E122</f>
        <v>Компот из сухофруктов</v>
      </c>
      <c r="F141" s="43">
        <f t="shared" si="77"/>
        <v>200</v>
      </c>
      <c r="G141" s="43">
        <f t="shared" si="77"/>
        <v>1</v>
      </c>
      <c r="H141" s="43">
        <f t="shared" si="77"/>
        <v>0</v>
      </c>
      <c r="I141" s="43">
        <f t="shared" si="77"/>
        <v>20</v>
      </c>
      <c r="J141" s="43">
        <f t="shared" si="77"/>
        <v>85</v>
      </c>
      <c r="K141" s="44">
        <f t="shared" si="77"/>
        <v>407</v>
      </c>
      <c r="L141" s="43">
        <f t="shared" si="77"/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tr">
        <f t="shared" si="77"/>
        <v>Пшеничный</v>
      </c>
      <c r="F142" s="43">
        <f t="shared" si="77"/>
        <v>40</v>
      </c>
      <c r="G142" s="43">
        <f t="shared" si="77"/>
        <v>11</v>
      </c>
      <c r="H142" s="43">
        <f t="shared" si="77"/>
        <v>8</v>
      </c>
      <c r="I142" s="43">
        <f t="shared" si="77"/>
        <v>30</v>
      </c>
      <c r="J142" s="43">
        <f t="shared" si="77"/>
        <v>180</v>
      </c>
      <c r="K142" s="44" t="str">
        <f t="shared" si="77"/>
        <v>ПР</v>
      </c>
      <c r="L142" s="43">
        <f t="shared" si="77"/>
        <v>5</v>
      </c>
    </row>
    <row r="143" spans="1:12" ht="15" x14ac:dyDescent="0.25">
      <c r="A143" s="23"/>
      <c r="B143" s="15"/>
      <c r="C143" s="11"/>
      <c r="D143" s="7" t="s">
        <v>48</v>
      </c>
      <c r="E143" s="42" t="str">
        <f t="shared" ref="E143:K143" si="78">E86</f>
        <v>Винегрет</v>
      </c>
      <c r="F143" s="43">
        <f t="shared" si="78"/>
        <v>80</v>
      </c>
      <c r="G143" s="43">
        <f t="shared" si="78"/>
        <v>1.95</v>
      </c>
      <c r="H143" s="43">
        <f t="shared" si="78"/>
        <v>3.88</v>
      </c>
      <c r="I143" s="43">
        <f t="shared" si="78"/>
        <v>5</v>
      </c>
      <c r="J143" s="43">
        <f t="shared" si="78"/>
        <v>75</v>
      </c>
      <c r="K143" s="44">
        <f t="shared" si="78"/>
        <v>67</v>
      </c>
      <c r="L143" s="43">
        <v>18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9">SUM(G139:G145)</f>
        <v>29.95</v>
      </c>
      <c r="H146" s="19">
        <f t="shared" si="79"/>
        <v>27.88</v>
      </c>
      <c r="I146" s="19">
        <f t="shared" si="79"/>
        <v>74</v>
      </c>
      <c r="J146" s="19">
        <f t="shared" si="79"/>
        <v>710</v>
      </c>
      <c r="K146" s="25"/>
      <c r="L146" s="19">
        <f t="shared" ref="L146" si="80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81">SUM(G147:G155)</f>
        <v>0</v>
      </c>
      <c r="H156" s="19">
        <f t="shared" si="81"/>
        <v>0</v>
      </c>
      <c r="I156" s="19">
        <f t="shared" si="81"/>
        <v>0</v>
      </c>
      <c r="J156" s="19">
        <f t="shared" si="81"/>
        <v>0</v>
      </c>
      <c r="K156" s="25"/>
      <c r="L156" s="19">
        <f t="shared" ref="L156" si="8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610</v>
      </c>
      <c r="G157" s="32">
        <f t="shared" ref="G157" si="83">G146+G156</f>
        <v>29.95</v>
      </c>
      <c r="H157" s="32">
        <f t="shared" ref="H157" si="84">H146+H156</f>
        <v>27.88</v>
      </c>
      <c r="I157" s="32">
        <f t="shared" ref="I157" si="85">I146+I156</f>
        <v>74</v>
      </c>
      <c r="J157" s="32">
        <f t="shared" ref="J157:L157" si="86">J146+J156</f>
        <v>710</v>
      </c>
      <c r="K157" s="32"/>
      <c r="L157" s="32">
        <f t="shared" si="86"/>
        <v>88.93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260</v>
      </c>
      <c r="G158" s="40">
        <v>15</v>
      </c>
      <c r="H158" s="40">
        <v>12</v>
      </c>
      <c r="I158" s="40">
        <v>46</v>
      </c>
      <c r="J158" s="40">
        <v>318</v>
      </c>
      <c r="K158" s="41" t="s">
        <v>68</v>
      </c>
      <c r="L158" s="40">
        <v>28.65</v>
      </c>
    </row>
    <row r="159" spans="1:12" ht="15" x14ac:dyDescent="0.25">
      <c r="A159" s="23"/>
      <c r="B159" s="15"/>
      <c r="C159" s="11"/>
      <c r="D159" s="6"/>
      <c r="E159" s="42" t="s">
        <v>54</v>
      </c>
      <c r="F159" s="43">
        <v>30</v>
      </c>
      <c r="G159" s="43">
        <v>3</v>
      </c>
      <c r="H159" s="43">
        <v>20</v>
      </c>
      <c r="I159" s="43">
        <v>28</v>
      </c>
      <c r="J159" s="43">
        <v>225</v>
      </c>
      <c r="K159" s="44" t="s">
        <v>43</v>
      </c>
      <c r="L159" s="43">
        <v>17.28</v>
      </c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4</v>
      </c>
      <c r="H160" s="43">
        <v>4</v>
      </c>
      <c r="I160" s="43">
        <v>16</v>
      </c>
      <c r="J160" s="43">
        <v>116</v>
      </c>
      <c r="K160" s="44">
        <v>434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tr">
        <f t="shared" ref="E161:L161" si="87">E104</f>
        <v xml:space="preserve">Пшеничный </v>
      </c>
      <c r="F161" s="43">
        <f t="shared" si="87"/>
        <v>40</v>
      </c>
      <c r="G161" s="43">
        <f t="shared" si="87"/>
        <v>11</v>
      </c>
      <c r="H161" s="43">
        <f t="shared" si="87"/>
        <v>8</v>
      </c>
      <c r="I161" s="43">
        <f t="shared" si="87"/>
        <v>30</v>
      </c>
      <c r="J161" s="43">
        <f t="shared" si="87"/>
        <v>180</v>
      </c>
      <c r="K161" s="44" t="str">
        <f t="shared" si="87"/>
        <v>ПР</v>
      </c>
      <c r="L161" s="43">
        <f t="shared" si="87"/>
        <v>5</v>
      </c>
    </row>
    <row r="162" spans="1:12" ht="15" x14ac:dyDescent="0.25">
      <c r="A162" s="23"/>
      <c r="B162" s="15"/>
      <c r="C162" s="11"/>
      <c r="D162" s="6">
        <f>'[1]1'!C8</f>
        <v>890</v>
      </c>
      <c r="E162" s="42" t="str">
        <f>'[1]1'!D8</f>
        <v>Кондитерское изделие</v>
      </c>
      <c r="F162" s="43">
        <f>'[1]1'!E8</f>
        <v>50</v>
      </c>
      <c r="G162" s="43">
        <f>'[1]1'!F8</f>
        <v>27</v>
      </c>
      <c r="H162" s="43">
        <f>'[1]1'!G8</f>
        <v>209</v>
      </c>
      <c r="I162" s="43">
        <f>'[1]1'!H8</f>
        <v>4</v>
      </c>
      <c r="J162" s="43">
        <f>'[1]1'!I8</f>
        <v>5</v>
      </c>
      <c r="K162" s="44">
        <f>'[1]1'!J8</f>
        <v>37</v>
      </c>
      <c r="L162" s="43">
        <v>28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SUM(F158:F163)</f>
        <v>580</v>
      </c>
      <c r="G164" s="19">
        <f>SUM(G158:G163)</f>
        <v>60</v>
      </c>
      <c r="H164" s="19">
        <f>SUM(H158:H163)</f>
        <v>253</v>
      </c>
      <c r="I164" s="19">
        <f>SUM(I158:I163)</f>
        <v>124</v>
      </c>
      <c r="J164" s="19">
        <f>SUM(J158:J163)</f>
        <v>844</v>
      </c>
      <c r="K164" s="25"/>
      <c r="L164" s="19">
        <f>SUM(L158:L163)</f>
        <v>88.93</v>
      </c>
    </row>
    <row r="165" spans="1:12" ht="15" x14ac:dyDescent="0.25">
      <c r="A165" s="26">
        <f>A158</f>
        <v>2</v>
      </c>
      <c r="B165" s="13">
        <f>B158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88">SUM(G165:G173)</f>
        <v>0</v>
      </c>
      <c r="H174" s="19">
        <f t="shared" si="88"/>
        <v>0</v>
      </c>
      <c r="I174" s="19">
        <f t="shared" si="88"/>
        <v>0</v>
      </c>
      <c r="J174" s="19">
        <f t="shared" si="88"/>
        <v>0</v>
      </c>
      <c r="K174" s="25"/>
      <c r="L174" s="19">
        <f t="shared" ref="L174" si="89">SUM(L165:L173)</f>
        <v>0</v>
      </c>
    </row>
    <row r="175" spans="1:12" ht="15.75" thickBot="1" x14ac:dyDescent="0.25">
      <c r="A175" s="29">
        <f>A158</f>
        <v>2</v>
      </c>
      <c r="B175" s="30">
        <f>B158</f>
        <v>4</v>
      </c>
      <c r="C175" s="54" t="s">
        <v>4</v>
      </c>
      <c r="D175" s="55"/>
      <c r="E175" s="31"/>
      <c r="F175" s="32">
        <f>F164+F174</f>
        <v>580</v>
      </c>
      <c r="G175" s="32">
        <f t="shared" ref="G175" si="90">G164+G174</f>
        <v>60</v>
      </c>
      <c r="H175" s="32">
        <f t="shared" ref="H175" si="91">H164+H174</f>
        <v>253</v>
      </c>
      <c r="I175" s="32">
        <f t="shared" ref="I175" si="92">I164+I174</f>
        <v>124</v>
      </c>
      <c r="J175" s="32">
        <f t="shared" ref="J175:L175" si="93">J164+J174</f>
        <v>844</v>
      </c>
      <c r="K175" s="32"/>
      <c r="L175" s="32">
        <f t="shared" si="93"/>
        <v>88.93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21</v>
      </c>
      <c r="E176" s="39" t="str">
        <f t="shared" ref="E176:K176" si="94">E82</f>
        <v>Сосиски отварные</v>
      </c>
      <c r="F176" s="40">
        <f t="shared" si="94"/>
        <v>100</v>
      </c>
      <c r="G176" s="40">
        <f t="shared" si="94"/>
        <v>9.02</v>
      </c>
      <c r="H176" s="40">
        <f t="shared" si="94"/>
        <v>19.239999999999998</v>
      </c>
      <c r="I176" s="40">
        <f t="shared" si="94"/>
        <v>4.0999999999999996</v>
      </c>
      <c r="J176" s="40">
        <f t="shared" si="94"/>
        <v>227.5</v>
      </c>
      <c r="K176" s="41">
        <f t="shared" si="94"/>
        <v>252</v>
      </c>
      <c r="L176" s="40">
        <v>43</v>
      </c>
    </row>
    <row r="177" spans="1:12" ht="15" x14ac:dyDescent="0.25">
      <c r="A177" s="23"/>
      <c r="B177" s="15"/>
      <c r="C177" s="11"/>
      <c r="D177" s="6"/>
      <c r="E177" s="42" t="s">
        <v>62</v>
      </c>
      <c r="F177" s="43">
        <v>170</v>
      </c>
      <c r="G177" s="43">
        <v>4</v>
      </c>
      <c r="H177" s="43">
        <v>7</v>
      </c>
      <c r="I177" s="43">
        <v>4</v>
      </c>
      <c r="J177" s="43">
        <v>210</v>
      </c>
      <c r="K177" s="44">
        <v>318</v>
      </c>
      <c r="L177" s="43">
        <v>14.93</v>
      </c>
    </row>
    <row r="178" spans="1:12" ht="15" x14ac:dyDescent="0.25">
      <c r="A178" s="23"/>
      <c r="B178" s="15"/>
      <c r="C178" s="11"/>
      <c r="D178" s="7" t="s">
        <v>22</v>
      </c>
      <c r="E178" s="42" t="str">
        <f t="shared" ref="E178:L179" si="95">E84</f>
        <v>Компот из сухофруктов</v>
      </c>
      <c r="F178" s="43">
        <f t="shared" si="95"/>
        <v>200</v>
      </c>
      <c r="G178" s="43">
        <f t="shared" si="95"/>
        <v>1</v>
      </c>
      <c r="H178" s="43">
        <f t="shared" si="95"/>
        <v>0</v>
      </c>
      <c r="I178" s="43">
        <f t="shared" si="95"/>
        <v>20</v>
      </c>
      <c r="J178" s="43">
        <f t="shared" si="95"/>
        <v>85</v>
      </c>
      <c r="K178" s="44">
        <f t="shared" si="95"/>
        <v>407</v>
      </c>
      <c r="L178" s="43">
        <f t="shared" si="95"/>
        <v>10</v>
      </c>
    </row>
    <row r="179" spans="1:12" ht="15" x14ac:dyDescent="0.25">
      <c r="A179" s="23"/>
      <c r="B179" s="15"/>
      <c r="C179" s="11"/>
      <c r="D179" s="7" t="s">
        <v>23</v>
      </c>
      <c r="E179" s="42" t="str">
        <f t="shared" si="95"/>
        <v>Пшеничный</v>
      </c>
      <c r="F179" s="43">
        <f t="shared" si="95"/>
        <v>40</v>
      </c>
      <c r="G179" s="43">
        <f t="shared" si="95"/>
        <v>11</v>
      </c>
      <c r="H179" s="43">
        <f t="shared" si="95"/>
        <v>8</v>
      </c>
      <c r="I179" s="43">
        <f t="shared" si="95"/>
        <v>30</v>
      </c>
      <c r="J179" s="43">
        <f t="shared" si="95"/>
        <v>180</v>
      </c>
      <c r="K179" s="44" t="str">
        <f t="shared" si="95"/>
        <v>ПР</v>
      </c>
      <c r="L179" s="43">
        <f t="shared" si="95"/>
        <v>5</v>
      </c>
    </row>
    <row r="180" spans="1:12" ht="15" x14ac:dyDescent="0.25">
      <c r="A180" s="23"/>
      <c r="B180" s="15"/>
      <c r="C180" s="11"/>
      <c r="D180" s="7" t="s">
        <v>24</v>
      </c>
      <c r="E180" s="42" t="s">
        <v>70</v>
      </c>
      <c r="F180" s="43">
        <f>F86</f>
        <v>80</v>
      </c>
      <c r="G180" s="43">
        <v>1.95</v>
      </c>
      <c r="H180" s="43">
        <v>3.88</v>
      </c>
      <c r="I180" s="43">
        <v>3</v>
      </c>
      <c r="J180" s="43">
        <v>36.24</v>
      </c>
      <c r="K180" s="44">
        <v>45</v>
      </c>
      <c r="L180" s="43">
        <v>16</v>
      </c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SUM(F176:F182)</f>
        <v>590</v>
      </c>
      <c r="G183" s="19">
        <f t="shared" ref="G183:J183" si="96">SUM(G176:G182)</f>
        <v>26.97</v>
      </c>
      <c r="H183" s="19">
        <f t="shared" si="96"/>
        <v>38.119999999999997</v>
      </c>
      <c r="I183" s="19">
        <f t="shared" si="96"/>
        <v>61.1</v>
      </c>
      <c r="J183" s="19">
        <f t="shared" si="96"/>
        <v>738.74</v>
      </c>
      <c r="K183" s="25"/>
      <c r="L183" s="19">
        <f t="shared" ref="L183" si="97">SUM(L176:L182)</f>
        <v>88.93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98">SUM(G184:G192)</f>
        <v>0</v>
      </c>
      <c r="H193" s="19">
        <f t="shared" si="98"/>
        <v>0</v>
      </c>
      <c r="I193" s="19">
        <f t="shared" si="98"/>
        <v>0</v>
      </c>
      <c r="J193" s="19">
        <f t="shared" si="98"/>
        <v>0</v>
      </c>
      <c r="K193" s="25"/>
      <c r="L193" s="19">
        <f t="shared" ref="L193" si="99">SUM(L184:L192)</f>
        <v>0</v>
      </c>
    </row>
    <row r="194" spans="1:12" ht="15.75" thickBot="1" x14ac:dyDescent="0.25">
      <c r="A194" s="29">
        <f>A176</f>
        <v>2</v>
      </c>
      <c r="B194" s="30">
        <f>B176</f>
        <v>5</v>
      </c>
      <c r="C194" s="54" t="s">
        <v>4</v>
      </c>
      <c r="D194" s="55"/>
      <c r="E194" s="31"/>
      <c r="F194" s="32">
        <f>F183+F193</f>
        <v>590</v>
      </c>
      <c r="G194" s="32">
        <f t="shared" ref="G194" si="100">G183+G193</f>
        <v>26.97</v>
      </c>
      <c r="H194" s="32">
        <f t="shared" ref="H194" si="101">H183+H193</f>
        <v>38.119999999999997</v>
      </c>
      <c r="I194" s="32">
        <f t="shared" ref="I194" si="102">I183+I193</f>
        <v>61.1</v>
      </c>
      <c r="J194" s="32">
        <f t="shared" ref="J194:L194" si="103">J183+J193</f>
        <v>738.74</v>
      </c>
      <c r="K194" s="32"/>
      <c r="L194" s="32">
        <f t="shared" si="103"/>
        <v>88.93</v>
      </c>
    </row>
    <row r="195" spans="1:12" ht="13.5" thickBot="1" x14ac:dyDescent="0.25">
      <c r="A195" s="27"/>
      <c r="B195" s="28"/>
      <c r="C195" s="56" t="s">
        <v>5</v>
      </c>
      <c r="D195" s="56"/>
      <c r="E195" s="56"/>
      <c r="F195" s="34">
        <f>(F24+F43+F62+F81+F100+F119+F138+F157+F175+F194)/(IF(F24=0,0,1)+IF(F43=0,0,1)+IF(F62=0,0,1)+IF(F81=0,0,1)+IF(F100=0,0,1)+IF(F119=0,0,1)+IF(F138=0,0,1)+IF(F157=0,0,1)+IF(F175=0,0,1)+IF(F194=0,0,1))</f>
        <v>621</v>
      </c>
      <c r="G195" s="34">
        <f>(G24+G43+G62+G81+G100+G119+G138+G157+G175+G194)/(IF(G24=0,0,1)+IF(G43=0,0,1)+IF(G62=0,0,1)+IF(G81=0,0,1)+IF(G100=0,0,1)+IF(G119=0,0,1)+IF(G138=0,0,1)+IF(G157=0,0,1)+IF(G175=0,0,1)+IF(G194=0,0,1))</f>
        <v>32.763999999999996</v>
      </c>
      <c r="H195" s="34">
        <f>(H24+H43+H62+H81+H100+H119+H138+H157+H175+H194)/(IF(H24=0,0,1)+IF(H43=0,0,1)+IF(H62=0,0,1)+IF(H81=0,0,1)+IF(H100=0,0,1)+IF(H119=0,0,1)+IF(H138=0,0,1)+IF(H157=0,0,1)+IF(H175=0,0,1)+IF(H194=0,0,1))</f>
        <v>54.125999999999998</v>
      </c>
      <c r="I195" s="34">
        <f>(I24+I43+I62+I81+I100+I119+I138+I157+I175+I194)/(IF(I24=0,0,1)+IF(I43=0,0,1)+IF(I62=0,0,1)+IF(I81=0,0,1)+IF(I100=0,0,1)+IF(I119=0,0,1)+IF(I138=0,0,1)+IF(I157=0,0,1)+IF(I175=0,0,1)+IF(I194=0,0,1))</f>
        <v>101.878</v>
      </c>
      <c r="J195" s="34">
        <f>(J24+J43+J62+J81+J100+J119+J138+J157+J175+J194)/(IF(J24=0,0,1)+IF(J43=0,0,1)+IF(J62=0,0,1)+IF(J81=0,0,1)+IF(J100=0,0,1)+IF(J119=0,0,1)+IF(J138=0,0,1)+IF(J157=0,0,1)+IF(J175=0,0,1)+IF(J194=0,0,1))</f>
        <v>740.06200000000001</v>
      </c>
      <c r="K195" s="34"/>
      <c r="L195" s="34">
        <f>(L24+L43+L62+L81+L100+L119+L138+L157+L175+L194)/(IF(L24=0,0,1)+IF(L43=0,0,1)+IF(L62=0,0,1)+IF(L81=0,0,1)+IF(L100=0,0,1)+IF(L119=0,0,1)+IF(L138=0,0,1)+IF(L157=0,0,1)+IF(L175=0,0,1)+IF(L194=0,0,1))</f>
        <v>88.930000000000021</v>
      </c>
    </row>
  </sheetData>
  <mergeCells count="14">
    <mergeCell ref="C81:D81"/>
    <mergeCell ref="C100:D100"/>
    <mergeCell ref="C24:D24"/>
    <mergeCell ref="C195:E195"/>
    <mergeCell ref="C194:D194"/>
    <mergeCell ref="C119:D119"/>
    <mergeCell ref="C138:D138"/>
    <mergeCell ref="C157:D157"/>
    <mergeCell ref="C175:D17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2026-01-26T15:12:21Z</cp:lastPrinted>
  <dcterms:created xsi:type="dcterms:W3CDTF">2022-05-16T14:23:56Z</dcterms:created>
  <dcterms:modified xsi:type="dcterms:W3CDTF">2026-01-26T16:48:24Z</dcterms:modified>
</cp:coreProperties>
</file>